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Scorecard" sheetId="2" state="visible" r:id="rId4"/>
    <sheet name="Domain Detail" sheetId="3" state="visible" r:id="rId5"/>
    <sheet name="Worked Exampl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<sst xmlns="http://schemas.openxmlformats.org/spreadsheetml/2006/main" count="274" uniqueCount="196">
  <si>
    <t xml:space="preserve">Sitecore XP Technical Debt Scorecard</t>
  </si>
  <si>
    <t xml:space="preserve">Version 1.0  |  Command Center (cmdcntr.io)  |  Six domains, 120 points, five readiness bands</t>
  </si>
  <si>
    <t xml:space="preserve">What this is</t>
  </si>
  <si>
    <t xml:space="preserve">A scoring instrument for a Sitecore XP installation you are thinking about modernizing. It answers one question with a number leadership can act on: how much of your migration cost is the platform, and how much is the debt piled on top of it. Score the same way every time and results are comparable across sites, brands, and years.</t>
  </si>
  <si>
    <t xml:space="preserve">How to use it</t>
  </si>
  <si>
    <t xml:space="preserve">1. Work through the Domain Detail tab. For each indicator, record what you observed: 0 for clean, 1 for partial, 2 for severe. Put your evidence in the notes column, because the notes are what survive the meeting.</t>
  </si>
  <si>
    <t xml:space="preserve">2. Each domain block calculates a suggested 0 to 20 score from those observations. It is a starting point, not a verdict.</t>
  </si>
  <si>
    <t xml:space="preserve">3. On the Scorecard tab, enter your own 0 to 20 score per domain. Use the suggested score if it matches what you saw. Override it when it does not, and say why in the notes column.</t>
  </si>
  <si>
    <t xml:space="preserve">4. Read the total out of 120 and the readiness band in the summary block. That is the number for the leadership conversation.</t>
  </si>
  <si>
    <t xml:space="preserve">5. Read the cost uplift range underneath it. That is what the debt adds on top of a clean-site migration estimate.</t>
  </si>
  <si>
    <t xml:space="preserve">6. Fund the highest-scoring domain first, unless DevOps is scoring above moderate. DevOps debt slows down every other fix, so it usually goes first regardless of rank.</t>
  </si>
  <si>
    <t xml:space="preserve">Legend: which cells you edit</t>
  </si>
  <si>
    <t xml:space="preserve">Blue bold on yellow</t>
  </si>
  <si>
    <t xml:space="preserve">You fill this in.</t>
  </si>
  <si>
    <t xml:space="preserve">Every input cell in this workbook is marked this way. Nothing else expects your typing.</t>
  </si>
  <si>
    <t xml:space="preserve">Plain black</t>
  </si>
  <si>
    <t xml:space="preserve">Calculated.</t>
  </si>
  <si>
    <t xml:space="preserve">Overwriting one of these stops it recalculating when the inputs change.</t>
  </si>
  <si>
    <t xml:space="preserve">Grey italic</t>
  </si>
  <si>
    <t xml:space="preserve">Reference value from the framework.</t>
  </si>
  <si>
    <t xml:space="preserve">Change only if you are deliberately re-baselining the cost model to your own observed ranges.</t>
  </si>
  <si>
    <t xml:space="preserve">Example input cell</t>
  </si>
  <si>
    <t xml:space="preserve">This is exactly what a score cell looks like on the Scorecard tab.</t>
  </si>
  <si>
    <t xml:space="preserve">Readiness bands (total out of 120)</t>
  </si>
  <si>
    <t xml:space="preserve">Total score</t>
  </si>
  <si>
    <t xml:space="preserve">Readiness band</t>
  </si>
  <si>
    <t xml:space="preserve">What it means</t>
  </si>
  <si>
    <t xml:space="preserve">0 to 24</t>
  </si>
  <si>
    <t xml:space="preserve">Low</t>
  </si>
  <si>
    <t xml:space="preserve">Modernization is a project, not a rescue. Fund the roadmap and move.</t>
  </si>
  <si>
    <t xml:space="preserve">25 to 48</t>
  </si>
  <si>
    <t xml:space="preserve">Moderate</t>
  </si>
  <si>
    <t xml:space="preserve">Fixable inside a normal delivery cycle. Address the top two domains first.</t>
  </si>
  <si>
    <t xml:space="preserve">49 to 72</t>
  </si>
  <si>
    <t xml:space="preserve">High</t>
  </si>
  <si>
    <t xml:space="preserve">Estimates will move once engineering starts. Remediate before you scope a migration.</t>
  </si>
  <si>
    <t xml:space="preserve">73 to 96</t>
  </si>
  <si>
    <t xml:space="preserve">Critical</t>
  </si>
  <si>
    <t xml:space="preserve">Expect the migration to cost close to double a clean-site estimate.</t>
  </si>
  <si>
    <t xml:space="preserve">97 to 120</t>
  </si>
  <si>
    <t xml:space="preserve">Migration-blocking</t>
  </si>
  <si>
    <t xml:space="preserve">Do not scope a migration yet. Reduce debt first or the project stalls mid-flight.</t>
  </si>
  <si>
    <t xml:space="preserve">Cost impact multipliers</t>
  </si>
  <si>
    <t xml:space="preserve">These are ranges observed across enterprise modernization projects, not published industry benchmarks. Each figure is what that domain adds on its own at full debt, so they are additive: they stack rather than being a menu you pick one item from. A site carrying heavy multi-site, content modeling, and pipeline debt at the same time can land at roughly double a clean-site estimate, occasionally worse. That is the worst case rather than the median, and it is why two XP sites of similar size quote very differently.</t>
  </si>
  <si>
    <t xml:space="preserve">The Scorecard applies each range in proportion to the score you gave that domain, so the middle column below is the uplift at a score of 20 and the right column is what a score of 10 would apply.</t>
  </si>
  <si>
    <t xml:space="preserve">Domain</t>
  </si>
  <si>
    <t xml:space="preserve">Adds at a score of 20</t>
  </si>
  <si>
    <t xml:space="preserve">Adds at a score of 10</t>
  </si>
  <si>
    <t xml:space="preserve">Content modeling debt</t>
  </si>
  <si>
    <t xml:space="preserve">+30% to +50%</t>
  </si>
  <si>
    <t xml:space="preserve">+15% to +25%</t>
  </si>
  <si>
    <t xml:space="preserve">xDB dependencies</t>
  </si>
  <si>
    <t xml:space="preserve">+20% to +40%</t>
  </si>
  <si>
    <t xml:space="preserve">+10% to +20%</t>
  </si>
  <si>
    <t xml:space="preserve">Solr customizations</t>
  </si>
  <si>
    <t xml:space="preserve">+5% to +10%</t>
  </si>
  <si>
    <t xml:space="preserve">Custom pipelines</t>
  </si>
  <si>
    <t xml:space="preserve">+7% to +12%</t>
  </si>
  <si>
    <t xml:space="preserve">Multi-site complexity</t>
  </si>
  <si>
    <t xml:space="preserve">+40% to +80%</t>
  </si>
  <si>
    <t xml:space="preserve">DevOps debt</t>
  </si>
  <si>
    <t xml:space="preserve">+20% to +30%</t>
  </si>
  <si>
    <t xml:space="preserve">+10% to +15%</t>
  </si>
  <si>
    <t xml:space="preserve">The seven-question readiness check</t>
  </si>
  <si>
    <t xml:space="preserve">A fast pass before you open the full scorecard. Answer yes or no, write down why, and check the answers against your scores at the end. Any "no" raises cost.</t>
  </si>
  <si>
    <t xml:space="preserve">Question</t>
  </si>
  <si>
    <t xml:space="preserve">Yes or no</t>
  </si>
  <si>
    <t xml:space="preserve">Why</t>
  </si>
  <si>
    <t xml:space="preserve">Is content headless-ready?</t>
  </si>
  <si>
    <t xml:space="preserve">Are personalization rules documented?</t>
  </si>
  <si>
    <t xml:space="preserve">Is xDB usage minimal?</t>
  </si>
  <si>
    <t xml:space="preserve">Are pipelines documented?</t>
  </si>
  <si>
    <t xml:space="preserve">Is search abstracted?</t>
  </si>
  <si>
    <t xml:space="preserve">Is multi-site isolated?</t>
  </si>
  <si>
    <t xml:space="preserve">Is DevOps automated?</t>
  </si>
  <si>
    <t xml:space="preserve">What this audit deliberately ignores</t>
  </si>
  <si>
    <t xml:space="preserve">GlassMapper, TDS, Unicorn, and custom MVC frameworks are not scored here. They are implementation choices rather than parts of the XP platform, and none of them survive a migration to XM Cloud, which replaces all server-side code and MVC patterns with a new headless front end. Because they do not influence cost, complexity, or architectural risk on the other side, scoring them would inflate the total without changing a single decision.</t>
  </si>
  <si>
    <t xml:space="preserve">Source: the six-domain framework, the band edges, and the cost ranges in this workbook come from "XP Isn't Dead, But Your Technical Debt Might Be Killing You" on cmdcntr.io, adapted with permission from David Walker's The Sitecore XP Technical Debt Audit.</t>
  </si>
  <si>
    <t xml:space="preserve">Score each domain 0 (clean) to 20 (severe). The total, the band, and the cost range calculate themselves.</t>
  </si>
  <si>
    <t xml:space="preserve">Organization</t>
  </si>
  <si>
    <t xml:space="preserve">Site or installation</t>
  </si>
  <si>
    <t xml:space="preserve">Audit date</t>
  </si>
  <si>
    <t xml:space="preserve">Auditor</t>
  </si>
  <si>
    <t xml:space="preserve">What the score is measuring</t>
  </si>
  <si>
    <t xml:space="preserve">Score (0 to 20)</t>
  </si>
  <si>
    <t xml:space="preserve">Severity</t>
  </si>
  <si>
    <t xml:space="preserve">Suggested from Domain Detail</t>
  </si>
  <si>
    <t xml:space="preserve">Adds at full debt, low</t>
  </si>
  <si>
    <t xml:space="preserve">Adds at full debt, high</t>
  </si>
  <si>
    <t xml:space="preserve">Applied uplift, low</t>
  </si>
  <si>
    <t xml:space="preserve">Applied uplift, high</t>
  </si>
  <si>
    <t xml:space="preserve">Owner and next step</t>
  </si>
  <si>
    <t xml:space="preserve">1. Content Architecture</t>
  </si>
  <si>
    <t xml:space="preserve">How far the content model is from something a headless front end can consume. Every item that has to be restructured, remapped, or rebuilt rather than lifted and shifted is migration cost.</t>
  </si>
  <si>
    <t xml:space="preserve">2. Personalization and xDB</t>
  </si>
  <si>
    <t xml:space="preserve">How much of the site depends on xDB, which does not exist in XM Cloud. Every live dependency is a migration blocker rather than a migration inconvenience.</t>
  </si>
  <si>
    <t xml:space="preserve">3. Search and Indexing</t>
  </si>
  <si>
    <t xml:space="preserve">How tightly search is coupled to Solr specifically, rather than to search in the abstract. Rework scales directly with that coupling.</t>
  </si>
  <si>
    <t xml:space="preserve">4. Custom Code and Pipelines</t>
  </si>
  <si>
    <t xml:space="preserve">Whether the migration is a refactor or a full rebuild. Undocumented overrides have to be reverse-engineered before anyone can decide to keep, rewrite, or drop them.</t>
  </si>
  <si>
    <t xml:space="preserve">5. Multi-Site and Multi-Tenancy</t>
  </si>
  <si>
    <t xml:space="preserve">How much of the platform has to be untangled before one brand can move without the others. This is architectural debt, so a refactor does not fix it.</t>
  </si>
  <si>
    <t xml:space="preserve">6. DevOps and Infrastructure</t>
  </si>
  <si>
    <t xml:space="preserve">Whether the team can safely test the fixes the other five domains require. DevOps debt does not block migration directly; it slows down every other fix.</t>
  </si>
  <si>
    <t xml:space="preserve">Total</t>
  </si>
  <si>
    <t xml:space="preserve">Out of a possible 120</t>
  </si>
  <si>
    <t xml:space="preserve">Readiness summary</t>
  </si>
  <si>
    <t xml:space="preserve">Total debt score (out of 120)</t>
  </si>
  <si>
    <t xml:space="preserve">The number leadership sees first.</t>
  </si>
  <si>
    <t xml:space="preserve">Low, Moderate, High, Critical, or Migration-blocking. Band edges are on the How to Use tab.</t>
  </si>
  <si>
    <t xml:space="preserve">Added migration cost, low</t>
  </si>
  <si>
    <t xml:space="preserve">On top of what the same migration would cost on a clean site.</t>
  </si>
  <si>
    <t xml:space="preserve">Added migration cost, high</t>
  </si>
  <si>
    <t xml:space="preserve">The domains are additive, so these stack rather than replacing one another.</t>
  </si>
  <si>
    <t xml:space="preserve">Cost multiplier vs clean site</t>
  </si>
  <si>
    <t xml:space="preserve">Low and high. Multiply your clean-site estimate by these.</t>
  </si>
  <si>
    <t xml:space="preserve">The uplift applies each domain's range in proportion to its score, so a 10 out of 20 on content modeling applies half of the 30 to 50 percent range. The ranges are observed across enterprise modernization projects rather than published benchmarks, and the high end is a worst case, not a median. Use the range to size the conversation, then re-estimate properly once remediation scope is known.</t>
  </si>
  <si>
    <t xml:space="preserve">Where to start</t>
  </si>
  <si>
    <t xml:space="preserve">Fund the highest-scoring domain first, with one exception: if DevOps and Infrastructure scores above Moderate, start there regardless of rank. DevOps debt does not block migration the way xDB or Solr dependencies do. It does something worse, which is slow down every other fix on the list, because a team without CI/CD or environment parity cannot safely test the content model changes, search abstraction, or code refactors the other five domains require.</t>
  </si>
  <si>
    <t xml:space="preserve">Domain Detail: what the auditor checks</t>
  </si>
  <si>
    <t xml:space="preserve">Rate every indicator: 0 clean, 1 partial, 2 severe. Leave blank only if you genuinely could not check it, and say so in the notes.</t>
  </si>
  <si>
    <t xml:space="preserve">Domain 1: Content Architecture</t>
  </si>
  <si>
    <t xml:space="preserve">Suggested score (0 to 20), carried to the Scorecard tab</t>
  </si>
  <si>
    <t xml:space="preserve">Why it matters</t>
  </si>
  <si>
    <t xml:space="preserve">Poor content architecture multiplies migration cost, because every content item must be restructured, remapped, or rebuilt rather than lifted and shifted. A headless front end expects components with well-defined fields, not templates that mix layout markup into the content model. A high score here is rarely a quick cleanup: it is a content model redesign, a migration script, and author retraining, which is three workstreams hiding inside one line item on a project plan.</t>
  </si>
  <si>
    <t xml:space="preserve">What to look for</t>
  </si>
  <si>
    <t xml:space="preserve">Sample content across every site section, not just the homepage tree, because debt concentrates where leadership stopped paying attention after launch. Campaign landing pages, legacy microsites, and anything built under deadline pressure are the first places to check. Those areas usually account for a disproportionate share of the migration estimate.</t>
  </si>
  <si>
    <t xml:space="preserve">Indicator</t>
  </si>
  <si>
    <t xml:space="preserve">Observed (0 to 2)</t>
  </si>
  <si>
    <t xml:space="preserve">Evidence and notes</t>
  </si>
  <si>
    <t xml:space="preserve">Deeply nested content trees that no longer map to how the business is organized</t>
  </si>
  <si>
    <t xml:space="preserve">Page-centric templates instead of component-centric models</t>
  </si>
  <si>
    <t xml:space="preserve">Presentation details hard-coded into templates</t>
  </si>
  <si>
    <t xml:space="preserve">Lack of reusable components</t>
  </si>
  <si>
    <t xml:space="preserve">No separation between content and layout</t>
  </si>
  <si>
    <t xml:space="preserve">Content structures not ready for headless delivery</t>
  </si>
  <si>
    <t xml:space="preserve">Suggested score is the observed ratings as a share of the 12-point maximum for this domain, scaled to 20 and rounded. Treat it as a prompt. One load-bearing indicator can justify a higher score than the arithmetic gives you.</t>
  </si>
  <si>
    <t xml:space="preserve">Domain 2: Personalization and xDB</t>
  </si>
  <si>
    <t xml:space="preserve">xDB is not part of XM Cloud. Any dependency on xDB becomes a migration blocker, not a migration inconvenience. Before you can move, someone has to inventory every rule, facet, and engagement plan, decide what still reflects current business goals, and rebuild the ones worth keeping on a modern personalization layer. Skipping that inventory does not make the debt disappear. It moves the discovery to the middle of the migration, where it is far more expensive.</t>
  </si>
  <si>
    <t xml:space="preserve">Ownership is the real signal. For every active rule, ask who owns it on the marketing side and whether that person could explain what it does without looking it up. Rules nobody can explain are candidates for retirement, not migration, and retiring them before the audit closes shrinks the personalization rebuild considerably.</t>
  </si>
  <si>
    <t xml:space="preserve">Hundreds of unused or outdated personalization rules</t>
  </si>
  <si>
    <t xml:space="preserve">Custom xDB facets that nobody currently maintaining the site can fully explain</t>
  </si>
  <si>
    <t xml:space="preserve">Legacy engagement plans</t>
  </si>
  <si>
    <t xml:space="preserve">Marketing automation that no longer runs</t>
  </si>
  <si>
    <t xml:space="preserve">Goals, campaigns, and outcomes that are unused or misconfigured</t>
  </si>
  <si>
    <t xml:space="preserve">Suggested score is the observed ratings as a share of the 10-point maximum for this domain, scaled to 20 and rounded. Treat it as a prompt. One load-bearing indicator can justify a higher score than the arithmetic gives you.</t>
  </si>
  <si>
    <t xml:space="preserve">Domain 3: Search and Indexing</t>
  </si>
  <si>
    <t xml:space="preserve">Solr is not part of XM Cloud. Custom search logic must be rewritten or replaced, and the amount of rework scales directly with how tightly search was coupled to the rest of the application. A site with a clean abstraction layer over search can usually swap in a cloud search provider with moderate effort. A site with search logic scattered across controllers and computed fields needs a much closer audit, because nobody can say with confidence what breaks when the underlying engine changes.</t>
  </si>
  <si>
    <t xml:space="preserve">Trace a handful of real search queries end to end, from the search box to the index to the result. That trace reveals how many layers a query passes through and how many of those layers assume Solr specifically. The more Solr-specific assumptions baked into the request path, the higher this domain scores and the more time to budget for the search rewrite.</t>
  </si>
  <si>
    <t xml:space="preserve">Custom Solr schema modifications</t>
  </si>
  <si>
    <t xml:space="preserve">Multiple index rebuild dependencies that no one wants to touch</t>
  </si>
  <si>
    <t xml:space="preserve">Custom computed fields</t>
  </si>
  <si>
    <t xml:space="preserve">Search logic embedded directly in controllers</t>
  </si>
  <si>
    <t xml:space="preserve">No abstraction layer between the application and the search engine</t>
  </si>
  <si>
    <t xml:space="preserve">Domain 4: Custom Code and Pipelines</t>
  </si>
  <si>
    <t xml:space="preserve">Custom code determines whether migration is a refactor or a full rebuild. Well-documented, cleanly separated custom code can often be ported with real effort but a clear path. Undocumented pipeline overrides and processors with no owner have to be reverse-engineered before anyone can safely decide whether to keep, rewrite, or drop them. That reverse-engineering is what quietly turns a fixed-bid migration proposal into a change order three months in.</t>
  </si>
  <si>
    <t xml:space="preserve">Ask for the pipeline configuration files first, before touching any code, and compare them against out-of-the-box Sitecore to see how much has been overridden. A handful of documented overrides is a very different migration than a pipeline rewritten with no record of why, and that difference is often the single biggest swing factor in an estimate.</t>
  </si>
  <si>
    <t xml:space="preserve">Custom pipelines overriding core Sitecore behavior</t>
  </si>
  <si>
    <t xml:space="preserve">Processors with no documentation and no clear owner</t>
  </si>
  <si>
    <t xml:space="preserve">Legacy MVC controllers doing work that belongs in services</t>
  </si>
  <si>
    <t xml:space="preserve">Hard-coded dependencies on specific server paths or configuration values</t>
  </si>
  <si>
    <t xml:space="preserve">No dependency injection</t>
  </si>
  <si>
    <t xml:space="preserve">No abstraction for external services</t>
  </si>
  <si>
    <t xml:space="preserve">Domain 5: Multi-Site and Multi-Tenancy</t>
  </si>
  <si>
    <t xml:space="preserve">Multi-site complexity adds more to migration cost and timeline than any other single domain, and it stacks on top of content and pipeline debt rather than replacing them. Separating tightly coupled sites means untangling shared templates, splitting media libraries, and rebuilding deployment pipelines so that one brand's release no longer depends on another's. This is consistently where initial estimates go furthest off track, because the coupling is invisible until someone tries to move one site without the other four.</t>
  </si>
  <si>
    <t xml:space="preserve">Ask each brand or site owner, separately, which other sites they believe depend on theirs. The gap between what they think is shared and what is actually shared in code is usually significant, and that gap predicts how much the estimate will move once engineering starts untangling it. Three different answers to the same question is itself a high-risk signal.</t>
  </si>
  <si>
    <t xml:space="preserve">Shared content trees across brands</t>
  </si>
  <si>
    <t xml:space="preserve">Shared templates across unrelated sites</t>
  </si>
  <si>
    <t xml:space="preserve">No tenant isolation</t>
  </si>
  <si>
    <t xml:space="preserve">Cross-site dependencies in rendering code</t>
  </si>
  <si>
    <t xml:space="preserve">Shared media libraries with no ownership boundaries</t>
  </si>
  <si>
    <t xml:space="preserve">Shared deployment pipelines that force every site to release together</t>
  </si>
  <si>
    <t xml:space="preserve">Domain 6: DevOps and Infrastructure</t>
  </si>
  <si>
    <t xml:space="preserve">Infrastructure debt is the silent killer of XP longevity, and it is also the domain most enterprises can start fixing immediately, independent of any migration decision. Standing up CI/CD, containerizing the application, and getting staging and production into parity does not require touching xDB, Solr, or custom pipelines at all. It requires deciding to do it, which is why most organizations should start remediation here.</t>
  </si>
  <si>
    <t xml:space="preserve">The fastest signal is asking how a deployment actually happens today. If the honest answer involves a specific person, a checklist in a shared document, and a maintenance window, that says more about overall modernization readiness than almost anything else in the audit, because it usually predicts the maturity of every other domain too.</t>
  </si>
  <si>
    <t xml:space="preserve">Manual deployments run by a specific person who knows the steps</t>
  </si>
  <si>
    <t xml:space="preserve">No CI/CD pipeline</t>
  </si>
  <si>
    <t xml:space="preserve">On-prem hosting with no path to cloud</t>
  </si>
  <si>
    <t xml:space="preserve">Outdated Windows Server or SQL Server versions</t>
  </si>
  <si>
    <t xml:space="preserve">No containerization</t>
  </si>
  <si>
    <t xml:space="preserve">No automated testing</t>
  </si>
  <si>
    <t xml:space="preserve">No environment parity between staging and production</t>
  </si>
  <si>
    <t xml:space="preserve">Suggested score is the observed ratings as a share of the 14-point maximum for this domain, scaled to 20 and rounded. Treat it as a prompt. One load-bearing indicator can justify a higher score than the arithmetic gives you.</t>
  </si>
  <si>
    <t xml:space="preserve">Sitecore XP Technical Debt Scorecard (worked example)</t>
  </si>
  <si>
    <t xml:space="preserve">A filled example so you can see what a real result looks like. Nothing here needs editing.</t>
  </si>
  <si>
    <t xml:space="preserve">Northwind Group</t>
  </si>
  <si>
    <t xml:space="preserve">4 brand sites on one XP 9.3 instance</t>
  </si>
  <si>
    <t xml:space="preserve">2026-08-14</t>
  </si>
  <si>
    <t xml:space="preserve">Command Center</t>
  </si>
  <si>
    <t xml:space="preserve">Why this score</t>
  </si>
  <si>
    <t xml:space="preserve">Twelve years of campaign pages bolted onto a page-centric template set. Layout markup lives in the templates.</t>
  </si>
  <si>
    <t xml:space="preserve">About 140 personalization rules, roughly 20 still owned by a named marketer. Two custom facets nobody can explain.</t>
  </si>
  <si>
    <t xml:space="preserve">One custom Solr schema change and three computed fields, but search sits behind a service interface.</t>
  </si>
  <si>
    <t xml:space="preserve">Nineteen pipeline overrides, six of them undocumented. No dependency injection anywhere in the solution.</t>
  </si>
  <si>
    <t xml:space="preserve">Four brands on one content tree with shared templates and one deployment pipeline. No tenant isolation.</t>
  </si>
  <si>
    <t xml:space="preserve">Manual deploys in a Friday maintenance window. Staging is one SQL version behind production.</t>
  </si>
</sst>
</file>

<file path=xl/styles.xml><?xml version="1.0" encoding="utf-8"?>
<styleSheet xmlns="http://schemas.openxmlformats.org/spreadsheetml/2006/main">
  <numFmts count="4">
    <numFmt numFmtId="164" formatCode="General"/>
    <numFmt numFmtId="165" formatCode="0"/>
    <numFmt numFmtId="166" formatCode="0%"/>
    <numFmt numFmtId="167" formatCode="0.00\x"/>
  </numFmts>
  <fonts count="12">
    <font>
      <sz val="11"/>
      <color theme="1"/>
      <name val="Calibri"/>
      <family val="2"/>
      <charset val="1"/>
    </font>
    <font>
      <sz val="10"/>
      <name val="Arial"/>
      <family val="0"/>
    </font>
    <font>
      <sz val="10"/>
      <name val="Arial"/>
      <family val="0"/>
    </font>
    <font>
      <sz val="10"/>
      <name val="Arial"/>
      <family val="0"/>
    </font>
    <font>
      <b val="true"/>
      <sz val="16"/>
      <color rgb="FF111827"/>
      <name val="Arial"/>
      <family val="0"/>
      <charset val="1"/>
    </font>
    <font>
      <i val="true"/>
      <sz val="10"/>
      <color rgb="FF6B7280"/>
      <name val="Arial"/>
      <family val="0"/>
      <charset val="1"/>
    </font>
    <font>
      <b val="true"/>
      <sz val="12"/>
      <color rgb="FF111827"/>
      <name val="Arial"/>
      <family val="0"/>
      <charset val="1"/>
    </font>
    <font>
      <sz val="10"/>
      <color rgb="FF111827"/>
      <name val="Arial"/>
      <family val="0"/>
      <charset val="1"/>
    </font>
    <font>
      <b val="true"/>
      <sz val="10"/>
      <color rgb="FF111827"/>
      <name val="Arial"/>
      <family val="0"/>
      <charset val="1"/>
    </font>
    <font>
      <b val="true"/>
      <sz val="10"/>
      <color rgb="FF0000FF"/>
      <name val="Arial"/>
      <family val="0"/>
      <charset val="1"/>
    </font>
    <font>
      <b val="true"/>
      <sz val="10"/>
      <color rgb="FFFFFFFF"/>
      <name val="Arial"/>
      <family val="0"/>
      <charset val="1"/>
    </font>
    <font>
      <b val="true"/>
      <sz val="11"/>
      <color rgb="FF111827"/>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0F172A"/>
        <bgColor rgb="FF111827"/>
      </patternFill>
    </fill>
    <fill>
      <patternFill patternType="solid">
        <fgColor rgb="FFF1F5F9"/>
        <bgColor rgb="FFFFFFFF"/>
      </patternFill>
    </fill>
    <fill>
      <patternFill patternType="solid">
        <fgColor rgb="FFE2E8F0"/>
        <bgColor rgb="FFF1F5F9"/>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center" vertical="center" textRotation="0" wrapText="fals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center" vertical="center" textRotation="0" wrapText="fals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6" fontId="5"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5" fontId="11"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6" fontId="11" fillId="5" borderId="1" xfId="0" applyFont="true" applyBorder="true" applyAlignment="true" applyProtection="false">
      <alignment horizontal="center" vertical="center"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6" fontId="11" fillId="4" borderId="1" xfId="0" applyFont="true" applyBorder="true" applyAlignment="true" applyProtection="false">
      <alignment horizontal="center" vertical="center" textRotation="0" wrapText="false" indent="0" shrinkToFit="false"/>
      <protection locked="true" hidden="false"/>
    </xf>
    <xf numFmtId="167" fontId="11" fillId="4"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left" vertical="top" textRotation="0" wrapText="true" indent="0" shrinkToFit="false"/>
      <protection locked="true" hidden="false"/>
    </xf>
    <xf numFmtId="165" fontId="10" fillId="3" borderId="1" xfId="0" applyFont="true" applyBorder="true" applyAlignment="true" applyProtection="false">
      <alignment horizontal="center" vertical="center" textRotation="0" wrapText="fals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1F5F9"/>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003366"/>
      <rgbColor rgb="FF339966"/>
      <rgbColor rgb="FF111827"/>
      <rgbColor rgb="FF333300"/>
      <rgbColor rgb="FF993300"/>
      <rgbColor rgb="FF993366"/>
      <rgbColor rgb="FF333399"/>
      <rgbColor rgb="FF0F17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86"/>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51.75" hidden="false" customHeight="true" outlineLevel="0" collapsed="false">
      <c r="A5" s="4" t="s">
        <v>3</v>
      </c>
      <c r="B5" s="4"/>
      <c r="C5" s="4"/>
    </row>
    <row r="7" customFormat="false" ht="15" hidden="false" customHeight="false" outlineLevel="0" collapsed="false">
      <c r="A7" s="3" t="s">
        <v>4</v>
      </c>
    </row>
    <row r="8" customFormat="false" ht="39" hidden="false" customHeight="true" outlineLevel="0" collapsed="false">
      <c r="A8" s="4" t="s">
        <v>5</v>
      </c>
      <c r="B8" s="4"/>
      <c r="C8" s="4"/>
    </row>
    <row r="9" customFormat="false" ht="25.5" hidden="false" customHeight="true" outlineLevel="0" collapsed="false">
      <c r="A9" s="4" t="s">
        <v>6</v>
      </c>
      <c r="B9" s="4"/>
      <c r="C9" s="4"/>
    </row>
    <row r="10" customFormat="false" ht="39" hidden="false" customHeight="true" outlineLevel="0" collapsed="false">
      <c r="A10" s="4" t="s">
        <v>7</v>
      </c>
      <c r="B10" s="4"/>
      <c r="C10" s="4"/>
    </row>
    <row r="11" customFormat="false" ht="25.5" hidden="false" customHeight="true" outlineLevel="0" collapsed="false">
      <c r="A11" s="4" t="s">
        <v>8</v>
      </c>
      <c r="B11" s="4"/>
      <c r="C11" s="4"/>
    </row>
    <row r="12" customFormat="false" ht="25.5" hidden="false" customHeight="true" outlineLevel="0" collapsed="false">
      <c r="A12" s="4" t="s">
        <v>9</v>
      </c>
      <c r="B12" s="4"/>
      <c r="C12" s="4"/>
    </row>
    <row r="13" customFormat="false" ht="39" hidden="false" customHeight="true" outlineLevel="0" collapsed="false">
      <c r="A13" s="4" t="s">
        <v>10</v>
      </c>
      <c r="B13" s="4"/>
      <c r="C13" s="4"/>
    </row>
    <row r="15" customFormat="false" ht="15" hidden="false" customHeight="false" outlineLevel="0" collapsed="false">
      <c r="A15" s="3" t="s">
        <v>11</v>
      </c>
    </row>
    <row r="16" customFormat="false" ht="27.75" hidden="false" customHeight="true" outlineLevel="0" collapsed="false">
      <c r="A16" s="5" t="s">
        <v>12</v>
      </c>
      <c r="B16" s="6" t="s">
        <v>13</v>
      </c>
      <c r="C16" s="6" t="s">
        <v>14</v>
      </c>
    </row>
    <row r="17" customFormat="false" ht="27.75" hidden="false" customHeight="true" outlineLevel="0" collapsed="false">
      <c r="A17" s="5" t="s">
        <v>15</v>
      </c>
      <c r="B17" s="6" t="s">
        <v>16</v>
      </c>
      <c r="C17" s="6" t="s">
        <v>17</v>
      </c>
    </row>
    <row r="18" customFormat="false" ht="27.75" hidden="false" customHeight="true" outlineLevel="0" collapsed="false">
      <c r="A18" s="5" t="s">
        <v>18</v>
      </c>
      <c r="B18" s="6" t="s">
        <v>19</v>
      </c>
      <c r="C18" s="6" t="s">
        <v>20</v>
      </c>
    </row>
    <row r="19" customFormat="false" ht="15" hidden="false" customHeight="false" outlineLevel="0" collapsed="false">
      <c r="A19" s="2" t="s">
        <v>21</v>
      </c>
      <c r="B19" s="7" t="n">
        <v>12</v>
      </c>
      <c r="C19" s="8" t="s">
        <v>22</v>
      </c>
    </row>
    <row r="21" customFormat="false" ht="15" hidden="false" customHeight="false" outlineLevel="0" collapsed="false">
      <c r="A21" s="3" t="s">
        <v>23</v>
      </c>
    </row>
    <row r="22" customFormat="false" ht="15" hidden="false" customHeight="false" outlineLevel="0" collapsed="false">
      <c r="A22" s="9" t="s">
        <v>24</v>
      </c>
      <c r="B22" s="9" t="s">
        <v>25</v>
      </c>
      <c r="C22" s="9" t="s">
        <v>26</v>
      </c>
    </row>
    <row r="23" customFormat="false" ht="24" hidden="false" customHeight="true" outlineLevel="0" collapsed="false">
      <c r="A23" s="10" t="s">
        <v>27</v>
      </c>
      <c r="B23" s="11" t="s">
        <v>28</v>
      </c>
      <c r="C23" s="6" t="s">
        <v>29</v>
      </c>
    </row>
    <row r="24" customFormat="false" ht="24" hidden="false" customHeight="true" outlineLevel="0" collapsed="false">
      <c r="A24" s="10" t="s">
        <v>30</v>
      </c>
      <c r="B24" s="11" t="s">
        <v>31</v>
      </c>
      <c r="C24" s="6" t="s">
        <v>32</v>
      </c>
    </row>
    <row r="25" customFormat="false" ht="24" hidden="false" customHeight="true" outlineLevel="0" collapsed="false">
      <c r="A25" s="10" t="s">
        <v>33</v>
      </c>
      <c r="B25" s="11" t="s">
        <v>34</v>
      </c>
      <c r="C25" s="6" t="s">
        <v>35</v>
      </c>
    </row>
    <row r="26" customFormat="false" ht="24" hidden="false" customHeight="true" outlineLevel="0" collapsed="false">
      <c r="A26" s="10" t="s">
        <v>36</v>
      </c>
      <c r="B26" s="11" t="s">
        <v>37</v>
      </c>
      <c r="C26" s="6" t="s">
        <v>38</v>
      </c>
    </row>
    <row r="27" customFormat="false" ht="24" hidden="false" customHeight="true" outlineLevel="0" collapsed="false">
      <c r="A27" s="10" t="s">
        <v>39</v>
      </c>
      <c r="B27" s="11" t="s">
        <v>40</v>
      </c>
      <c r="C27" s="6" t="s">
        <v>41</v>
      </c>
    </row>
    <row r="29" customFormat="false" ht="15" hidden="false" customHeight="false" outlineLevel="0" collapsed="false">
      <c r="A29" s="3" t="s">
        <v>42</v>
      </c>
    </row>
    <row r="30" customFormat="false" ht="64.5" hidden="false" customHeight="true" outlineLevel="0" collapsed="false">
      <c r="A30" s="4" t="s">
        <v>43</v>
      </c>
      <c r="B30" s="4"/>
      <c r="C30" s="4"/>
    </row>
    <row r="31" customFormat="false" ht="39" hidden="false" customHeight="true" outlineLevel="0" collapsed="false">
      <c r="A31" s="12" t="s">
        <v>44</v>
      </c>
      <c r="B31" s="12"/>
      <c r="C31" s="12"/>
    </row>
    <row r="32" customFormat="false" ht="15" hidden="false" customHeight="false" outlineLevel="0" collapsed="false">
      <c r="A32" s="9" t="s">
        <v>45</v>
      </c>
      <c r="B32" s="9" t="s">
        <v>46</v>
      </c>
      <c r="C32" s="9" t="s">
        <v>47</v>
      </c>
    </row>
    <row r="33" customFormat="false" ht="19.5" hidden="false" customHeight="true" outlineLevel="0" collapsed="false">
      <c r="A33" s="6" t="s">
        <v>48</v>
      </c>
      <c r="B33" s="13" t="s">
        <v>49</v>
      </c>
      <c r="C33" s="14" t="s">
        <v>50</v>
      </c>
    </row>
    <row r="34" customFormat="false" ht="19.5" hidden="false" customHeight="true" outlineLevel="0" collapsed="false">
      <c r="A34" s="6" t="s">
        <v>51</v>
      </c>
      <c r="B34" s="13" t="s">
        <v>52</v>
      </c>
      <c r="C34" s="14" t="s">
        <v>53</v>
      </c>
    </row>
    <row r="35" customFormat="false" ht="19.5" hidden="false" customHeight="true" outlineLevel="0" collapsed="false">
      <c r="A35" s="6" t="s">
        <v>54</v>
      </c>
      <c r="B35" s="13" t="s">
        <v>53</v>
      </c>
      <c r="C35" s="14" t="s">
        <v>55</v>
      </c>
    </row>
    <row r="36" customFormat="false" ht="19.5" hidden="false" customHeight="true" outlineLevel="0" collapsed="false">
      <c r="A36" s="6" t="s">
        <v>56</v>
      </c>
      <c r="B36" s="13" t="s">
        <v>50</v>
      </c>
      <c r="C36" s="14" t="s">
        <v>57</v>
      </c>
    </row>
    <row r="37" customFormat="false" ht="19.5" hidden="false" customHeight="true" outlineLevel="0" collapsed="false">
      <c r="A37" s="6" t="s">
        <v>58</v>
      </c>
      <c r="B37" s="13" t="s">
        <v>59</v>
      </c>
      <c r="C37" s="14" t="s">
        <v>52</v>
      </c>
    </row>
    <row r="38" customFormat="false" ht="19.5" hidden="false" customHeight="true" outlineLevel="0" collapsed="false">
      <c r="A38" s="6" t="s">
        <v>60</v>
      </c>
      <c r="B38" s="13" t="s">
        <v>61</v>
      </c>
      <c r="C38" s="14" t="s">
        <v>62</v>
      </c>
    </row>
    <row r="40" customFormat="false" ht="15" hidden="false" customHeight="false" outlineLevel="0" collapsed="false">
      <c r="A40" s="3" t="s">
        <v>63</v>
      </c>
    </row>
    <row r="41" customFormat="false" ht="39" hidden="false" customHeight="true" outlineLevel="0" collapsed="false">
      <c r="A41" s="12" t="s">
        <v>64</v>
      </c>
      <c r="B41" s="12"/>
      <c r="C41" s="12"/>
    </row>
    <row r="42" customFormat="false" ht="15" hidden="false" customHeight="false" outlineLevel="0" collapsed="false">
      <c r="A42" s="9" t="s">
        <v>65</v>
      </c>
      <c r="B42" s="9" t="s">
        <v>66</v>
      </c>
      <c r="C42" s="9" t="s">
        <v>67</v>
      </c>
    </row>
    <row r="43" customFormat="false" ht="19.5" hidden="false" customHeight="true" outlineLevel="0" collapsed="false">
      <c r="A43" s="6" t="s">
        <v>68</v>
      </c>
      <c r="B43" s="7"/>
      <c r="C43" s="15"/>
    </row>
    <row r="44" customFormat="false" ht="19.5" hidden="false" customHeight="true" outlineLevel="0" collapsed="false">
      <c r="A44" s="6" t="s">
        <v>69</v>
      </c>
      <c r="B44" s="7"/>
      <c r="C44" s="15"/>
    </row>
    <row r="45" customFormat="false" ht="19.5" hidden="false" customHeight="true" outlineLevel="0" collapsed="false">
      <c r="A45" s="6" t="s">
        <v>70</v>
      </c>
      <c r="B45" s="7"/>
      <c r="C45" s="15"/>
    </row>
    <row r="46" customFormat="false" ht="19.5" hidden="false" customHeight="true" outlineLevel="0" collapsed="false">
      <c r="A46" s="6" t="s">
        <v>71</v>
      </c>
      <c r="B46" s="7"/>
      <c r="C46" s="15"/>
    </row>
    <row r="47" customFormat="false" ht="19.5" hidden="false" customHeight="true" outlineLevel="0" collapsed="false">
      <c r="A47" s="6" t="s">
        <v>72</v>
      </c>
      <c r="B47" s="7"/>
      <c r="C47" s="15"/>
    </row>
    <row r="48" customFormat="false" ht="19.5" hidden="false" customHeight="true" outlineLevel="0" collapsed="false">
      <c r="A48" s="6" t="s">
        <v>73</v>
      </c>
      <c r="B48" s="7"/>
      <c r="C48" s="15"/>
    </row>
    <row r="49" customFormat="false" ht="19.5" hidden="false" customHeight="true" outlineLevel="0" collapsed="false">
      <c r="A49" s="6" t="s">
        <v>74</v>
      </c>
      <c r="B49" s="7"/>
      <c r="C49" s="15"/>
    </row>
    <row r="51" customFormat="false" ht="15" hidden="false" customHeight="false" outlineLevel="0" collapsed="false">
      <c r="A51" s="3" t="s">
        <v>75</v>
      </c>
    </row>
    <row r="52" customFormat="false" ht="64.5" hidden="false" customHeight="true" outlineLevel="0" collapsed="false">
      <c r="A52" s="4" t="s">
        <v>76</v>
      </c>
      <c r="B52" s="4"/>
      <c r="C52" s="4"/>
    </row>
    <row r="54" customFormat="false" ht="39" hidden="false" customHeight="true" outlineLevel="0" collapsed="false">
      <c r="A54" s="12" t="s">
        <v>77</v>
      </c>
      <c r="B54" s="12"/>
      <c r="C54" s="12"/>
    </row>
  </sheetData>
  <mergeCells count="12">
    <mergeCell ref="A5:C5"/>
    <mergeCell ref="A8:C8"/>
    <mergeCell ref="A9:C9"/>
    <mergeCell ref="A10:C10"/>
    <mergeCell ref="A11:C11"/>
    <mergeCell ref="A12:C12"/>
    <mergeCell ref="A13:C13"/>
    <mergeCell ref="A30:C30"/>
    <mergeCell ref="A31:C31"/>
    <mergeCell ref="A41:C41"/>
    <mergeCell ref="A52:C52"/>
    <mergeCell ref="A54:C5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2" min="2" style="0" width="54"/>
    <col collapsed="false" customWidth="true" hidden="false" outlineLevel="0" max="3" min="3" style="0" width="11"/>
    <col collapsed="false" customWidth="true" hidden="false" outlineLevel="0" max="4" min="4" style="0" width="19"/>
    <col collapsed="false" customWidth="true" hidden="false" outlineLevel="0" max="9" min="5" style="0" width="15"/>
    <col collapsed="false" customWidth="true" hidden="false" outlineLevel="0" max="10" min="10" style="0" width="34"/>
  </cols>
  <sheetData>
    <row r="1" customFormat="false" ht="19.7" hidden="false" customHeight="false" outlineLevel="0" collapsed="false">
      <c r="A1" s="1" t="s">
        <v>0</v>
      </c>
    </row>
    <row r="2" customFormat="false" ht="15" hidden="false" customHeight="false" outlineLevel="0" collapsed="false">
      <c r="A2" s="2" t="s">
        <v>78</v>
      </c>
    </row>
    <row r="4" customFormat="false" ht="15" hidden="false" customHeight="false" outlineLevel="0" collapsed="false">
      <c r="A4" s="16" t="s">
        <v>79</v>
      </c>
      <c r="B4" s="17"/>
    </row>
    <row r="5" customFormat="false" ht="15" hidden="false" customHeight="false" outlineLevel="0" collapsed="false">
      <c r="A5" s="16" t="s">
        <v>80</v>
      </c>
      <c r="B5" s="17"/>
    </row>
    <row r="6" customFormat="false" ht="15" hidden="false" customHeight="false" outlineLevel="0" collapsed="false">
      <c r="A6" s="16" t="s">
        <v>81</v>
      </c>
      <c r="B6" s="17"/>
    </row>
    <row r="7" customFormat="false" ht="15" hidden="false" customHeight="false" outlineLevel="0" collapsed="false">
      <c r="A7" s="16" t="s">
        <v>82</v>
      </c>
      <c r="B7" s="17"/>
    </row>
    <row r="9" customFormat="false" ht="33.75" hidden="false" customHeight="true" outlineLevel="0" collapsed="false">
      <c r="A9" s="9" t="s">
        <v>45</v>
      </c>
      <c r="B9" s="9" t="s">
        <v>83</v>
      </c>
      <c r="C9" s="9" t="s">
        <v>84</v>
      </c>
      <c r="D9" s="9" t="s">
        <v>85</v>
      </c>
      <c r="E9" s="9" t="s">
        <v>86</v>
      </c>
      <c r="F9" s="9" t="s">
        <v>87</v>
      </c>
      <c r="G9" s="9" t="s">
        <v>88</v>
      </c>
      <c r="H9" s="9" t="s">
        <v>89</v>
      </c>
      <c r="I9" s="9" t="s">
        <v>90</v>
      </c>
      <c r="J9" s="9" t="s">
        <v>91</v>
      </c>
    </row>
    <row r="10" customFormat="false" ht="64.5" hidden="false" customHeight="true" outlineLevel="0" collapsed="false">
      <c r="A10" s="5" t="s">
        <v>92</v>
      </c>
      <c r="B10" s="6" t="s">
        <v>93</v>
      </c>
      <c r="C10" s="18"/>
      <c r="D10" s="11" t="str">
        <f aca="false">IF(C10="","",IF(C10&lt;=4,"Low",IF(C10&lt;=8,"Moderate",IF(C10&lt;=12,"High",IF(C10&lt;=16,"Critical","Migration-blocking")))))</f>
        <v/>
      </c>
      <c r="E10" s="19" t="n">
        <f aca="false">'Domain Detail'!B4</f>
        <v>0</v>
      </c>
      <c r="F10" s="20" t="n">
        <v>0.3</v>
      </c>
      <c r="G10" s="20" t="n">
        <v>0.5</v>
      </c>
      <c r="H10" s="21" t="str">
        <f aca="false">IF(C10="","",C10/20*F10)</f>
        <v/>
      </c>
      <c r="I10" s="21" t="str">
        <f aca="false">IF(C10="","",C10/20*G10)</f>
        <v/>
      </c>
      <c r="J10" s="15"/>
    </row>
    <row r="11" customFormat="false" ht="51.75" hidden="false" customHeight="true" outlineLevel="0" collapsed="false">
      <c r="A11" s="5" t="s">
        <v>94</v>
      </c>
      <c r="B11" s="6" t="s">
        <v>95</v>
      </c>
      <c r="C11" s="18"/>
      <c r="D11" s="11" t="str">
        <f aca="false">IF(C11="","",IF(C11&lt;=4,"Low",IF(C11&lt;=8,"Moderate",IF(C11&lt;=12,"High",IF(C11&lt;=16,"Critical","Migration-blocking")))))</f>
        <v/>
      </c>
      <c r="E11" s="19" t="n">
        <f aca="false">'Domain Detail'!B18</f>
        <v>0</v>
      </c>
      <c r="F11" s="20" t="n">
        <v>0.2</v>
      </c>
      <c r="G11" s="20" t="n">
        <v>0.4</v>
      </c>
      <c r="H11" s="21" t="str">
        <f aca="false">IF(C11="","",C11/20*F11)</f>
        <v/>
      </c>
      <c r="I11" s="21" t="str">
        <f aca="false">IF(C11="","",C11/20*G11)</f>
        <v/>
      </c>
      <c r="J11" s="15"/>
    </row>
    <row r="12" customFormat="false" ht="51.75" hidden="false" customHeight="true" outlineLevel="0" collapsed="false">
      <c r="A12" s="5" t="s">
        <v>96</v>
      </c>
      <c r="B12" s="6" t="s">
        <v>97</v>
      </c>
      <c r="C12" s="18"/>
      <c r="D12" s="11" t="str">
        <f aca="false">IF(C12="","",IF(C12&lt;=4,"Low",IF(C12&lt;=8,"Moderate",IF(C12&lt;=12,"High",IF(C12&lt;=16,"Critical","Migration-blocking")))))</f>
        <v/>
      </c>
      <c r="E12" s="19" t="n">
        <f aca="false">'Domain Detail'!B31</f>
        <v>0</v>
      </c>
      <c r="F12" s="20" t="n">
        <v>0.1</v>
      </c>
      <c r="G12" s="20" t="n">
        <v>0.2</v>
      </c>
      <c r="H12" s="21" t="str">
        <f aca="false">IF(C12="","",C12/20*F12)</f>
        <v/>
      </c>
      <c r="I12" s="21" t="str">
        <f aca="false">IF(C12="","",C12/20*G12)</f>
        <v/>
      </c>
      <c r="J12" s="15"/>
    </row>
    <row r="13" customFormat="false" ht="64.5" hidden="false" customHeight="true" outlineLevel="0" collapsed="false">
      <c r="A13" s="5" t="s">
        <v>98</v>
      </c>
      <c r="B13" s="6" t="s">
        <v>99</v>
      </c>
      <c r="C13" s="18"/>
      <c r="D13" s="11" t="str">
        <f aca="false">IF(C13="","",IF(C13&lt;=4,"Low",IF(C13&lt;=8,"Moderate",IF(C13&lt;=12,"High",IF(C13&lt;=16,"Critical","Migration-blocking")))))</f>
        <v/>
      </c>
      <c r="E13" s="19" t="n">
        <f aca="false">'Domain Detail'!B44</f>
        <v>0</v>
      </c>
      <c r="F13" s="20" t="n">
        <v>0.15</v>
      </c>
      <c r="G13" s="20" t="n">
        <v>0.25</v>
      </c>
      <c r="H13" s="21" t="str">
        <f aca="false">IF(C13="","",C13/20*F13)</f>
        <v/>
      </c>
      <c r="I13" s="21" t="str">
        <f aca="false">IF(C13="","",C13/20*G13)</f>
        <v/>
      </c>
      <c r="J13" s="15"/>
    </row>
    <row r="14" customFormat="false" ht="51.75" hidden="false" customHeight="true" outlineLevel="0" collapsed="false">
      <c r="A14" s="5" t="s">
        <v>100</v>
      </c>
      <c r="B14" s="6" t="s">
        <v>101</v>
      </c>
      <c r="C14" s="18"/>
      <c r="D14" s="11" t="str">
        <f aca="false">IF(C14="","",IF(C14&lt;=4,"Low",IF(C14&lt;=8,"Moderate",IF(C14&lt;=12,"High",IF(C14&lt;=16,"Critical","Migration-blocking")))))</f>
        <v/>
      </c>
      <c r="E14" s="19" t="n">
        <f aca="false">'Domain Detail'!B58</f>
        <v>0</v>
      </c>
      <c r="F14" s="20" t="n">
        <v>0.4</v>
      </c>
      <c r="G14" s="20" t="n">
        <v>0.8</v>
      </c>
      <c r="H14" s="21" t="str">
        <f aca="false">IF(C14="","",C14/20*F14)</f>
        <v/>
      </c>
      <c r="I14" s="21" t="str">
        <f aca="false">IF(C14="","",C14/20*G14)</f>
        <v/>
      </c>
      <c r="J14" s="15"/>
    </row>
    <row r="15" customFormat="false" ht="51.75" hidden="false" customHeight="true" outlineLevel="0" collapsed="false">
      <c r="A15" s="5" t="s">
        <v>102</v>
      </c>
      <c r="B15" s="6" t="s">
        <v>103</v>
      </c>
      <c r="C15" s="18"/>
      <c r="D15" s="11" t="str">
        <f aca="false">IF(C15="","",IF(C15&lt;=4,"Low",IF(C15&lt;=8,"Moderate",IF(C15&lt;=12,"High",IF(C15&lt;=16,"Critical","Migration-blocking")))))</f>
        <v/>
      </c>
      <c r="E15" s="19" t="n">
        <f aca="false">'Domain Detail'!B72</f>
        <v>0</v>
      </c>
      <c r="F15" s="20" t="n">
        <v>0.2</v>
      </c>
      <c r="G15" s="20" t="n">
        <v>0.3</v>
      </c>
      <c r="H15" s="21" t="str">
        <f aca="false">IF(C15="","",C15/20*F15)</f>
        <v/>
      </c>
      <c r="I15" s="21" t="str">
        <f aca="false">IF(C15="","",C15/20*G15)</f>
        <v/>
      </c>
      <c r="J15" s="15"/>
    </row>
    <row r="16" customFormat="false" ht="15" hidden="false" customHeight="false" outlineLevel="0" collapsed="false">
      <c r="A16" s="22" t="s">
        <v>104</v>
      </c>
      <c r="B16" s="23" t="s">
        <v>105</v>
      </c>
      <c r="C16" s="24" t="n">
        <f aca="false">SUM(C10:C15)</f>
        <v>0</v>
      </c>
      <c r="D16" s="25"/>
      <c r="E16" s="25"/>
      <c r="F16" s="25"/>
      <c r="G16" s="25"/>
      <c r="H16" s="26" t="n">
        <f aca="false">SUM(H10:H15)</f>
        <v>0</v>
      </c>
      <c r="I16" s="26" t="n">
        <f aca="false">SUM(I10:I15)</f>
        <v>0</v>
      </c>
      <c r="J16" s="25"/>
    </row>
    <row r="18" customFormat="false" ht="15" hidden="false" customHeight="false" outlineLevel="0" collapsed="false">
      <c r="A18" s="3" t="s">
        <v>106</v>
      </c>
    </row>
    <row r="19" customFormat="false" ht="15" hidden="false" customHeight="true" outlineLevel="0" collapsed="false">
      <c r="A19" s="27" t="s">
        <v>107</v>
      </c>
      <c r="B19" s="28" t="n">
        <f aca="false">C16</f>
        <v>0</v>
      </c>
      <c r="C19" s="12" t="s">
        <v>108</v>
      </c>
      <c r="D19" s="12"/>
      <c r="E19" s="12"/>
    </row>
    <row r="20" customFormat="false" ht="23.85" hidden="false" customHeight="true" outlineLevel="0" collapsed="false">
      <c r="A20" s="27" t="s">
        <v>25</v>
      </c>
      <c r="B20" s="29" t="str">
        <f aca="false">IF(COUNT(C10:C15)=0,"Not scored yet",IF(B19&lt;=24,"Low",IF(B19&lt;=48,"Moderate",IF(B19&lt;=72,"High",IF(B19&lt;=96,"Critical","Migration-blocking")))))</f>
        <v>Not scored yet</v>
      </c>
      <c r="C20" s="12" t="s">
        <v>109</v>
      </c>
      <c r="D20" s="12"/>
      <c r="E20" s="12"/>
    </row>
    <row r="21" customFormat="false" ht="23.85" hidden="false" customHeight="true" outlineLevel="0" collapsed="false">
      <c r="A21" s="27" t="s">
        <v>110</v>
      </c>
      <c r="B21" s="30" t="n">
        <f aca="false">H16</f>
        <v>0</v>
      </c>
      <c r="C21" s="12" t="s">
        <v>111</v>
      </c>
      <c r="D21" s="12"/>
      <c r="E21" s="12"/>
    </row>
    <row r="22" customFormat="false" ht="23.85" hidden="false" customHeight="true" outlineLevel="0" collapsed="false">
      <c r="A22" s="27" t="s">
        <v>112</v>
      </c>
      <c r="B22" s="30" t="n">
        <f aca="false">I16</f>
        <v>0</v>
      </c>
      <c r="C22" s="12" t="s">
        <v>113</v>
      </c>
      <c r="D22" s="12"/>
      <c r="E22" s="12"/>
    </row>
    <row r="23" customFormat="false" ht="15" hidden="false" customHeight="true" outlineLevel="0" collapsed="false">
      <c r="A23" s="27" t="s">
        <v>114</v>
      </c>
      <c r="B23" s="31" t="n">
        <f aca="false">1+B21</f>
        <v>1</v>
      </c>
      <c r="C23" s="31" t="n">
        <f aca="false">1+B22</f>
        <v>1</v>
      </c>
      <c r="D23" s="12" t="s">
        <v>115</v>
      </c>
      <c r="E23" s="12"/>
      <c r="F23" s="12"/>
    </row>
    <row r="25" customFormat="false" ht="39" hidden="false" customHeight="true" outlineLevel="0" collapsed="false">
      <c r="A25" s="12" t="s">
        <v>116</v>
      </c>
      <c r="B25" s="12"/>
      <c r="C25" s="12"/>
      <c r="D25" s="12"/>
      <c r="E25" s="12"/>
      <c r="F25" s="12"/>
      <c r="G25" s="12"/>
      <c r="H25" s="12"/>
      <c r="I25" s="12"/>
      <c r="J25" s="12"/>
    </row>
    <row r="27" customFormat="false" ht="15" hidden="false" customHeight="false" outlineLevel="0" collapsed="false">
      <c r="A27" s="3" t="s">
        <v>117</v>
      </c>
    </row>
    <row r="28" customFormat="false" ht="51.75" hidden="false" customHeight="true" outlineLevel="0" collapsed="false">
      <c r="A28" s="4" t="s">
        <v>118</v>
      </c>
      <c r="B28" s="4"/>
      <c r="C28" s="4"/>
      <c r="D28" s="4"/>
      <c r="E28" s="4"/>
      <c r="F28" s="4"/>
      <c r="G28" s="4"/>
      <c r="H28" s="4"/>
      <c r="I28" s="4"/>
      <c r="J28" s="4"/>
    </row>
  </sheetData>
  <mergeCells count="7">
    <mergeCell ref="C19:E19"/>
    <mergeCell ref="C20:E20"/>
    <mergeCell ref="C21:E21"/>
    <mergeCell ref="C22:E22"/>
    <mergeCell ref="D23:F23"/>
    <mergeCell ref="A25:J25"/>
    <mergeCell ref="A28:J28"/>
  </mergeCells>
  <dataValidations count="1">
    <dataValidation allowBlank="true" error="Enter a whole number from 0 (clean) to 20 (severe)." errorStyle="stop" errorTitle="Domain score" operator="between" showDropDown="false" showErrorMessage="true" showInputMessage="false" sqref="C10:C15" type="whole">
      <formula1>0</formula1>
      <formula2>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78"/>
    <col collapsed="false" customWidth="true" hidden="false" outlineLevel="0" max="2" min="2" style="0" width="16"/>
    <col collapsed="false" customWidth="true" hidden="false" outlineLevel="0" max="3" min="3" style="0" width="58"/>
  </cols>
  <sheetData>
    <row r="1" customFormat="false" ht="19.7" hidden="false" customHeight="false" outlineLevel="0" collapsed="false">
      <c r="A1" s="1" t="s">
        <v>119</v>
      </c>
    </row>
    <row r="2" customFormat="false" ht="15" hidden="false" customHeight="false" outlineLevel="0" collapsed="false">
      <c r="A2" s="2" t="s">
        <v>120</v>
      </c>
    </row>
    <row r="4" customFormat="false" ht="21.75" hidden="false" customHeight="true" outlineLevel="0" collapsed="false">
      <c r="A4" s="32" t="s">
        <v>121</v>
      </c>
      <c r="B4" s="33" t="n">
        <f aca="false">ROUND(SUM(B10:B15)/12*20,0)</f>
        <v>0</v>
      </c>
      <c r="C4" s="32" t="s">
        <v>122</v>
      </c>
    </row>
    <row r="5" customFormat="false" ht="15" hidden="false" customHeight="false" outlineLevel="0" collapsed="false">
      <c r="A5" s="16" t="s">
        <v>123</v>
      </c>
    </row>
    <row r="6" customFormat="false" ht="64.5" hidden="false" customHeight="true" outlineLevel="0" collapsed="false">
      <c r="A6" s="4" t="s">
        <v>124</v>
      </c>
      <c r="B6" s="4"/>
      <c r="C6" s="4"/>
    </row>
    <row r="7" customFormat="false" ht="15" hidden="false" customHeight="false" outlineLevel="0" collapsed="false">
      <c r="A7" s="16" t="s">
        <v>125</v>
      </c>
    </row>
    <row r="8" customFormat="false" ht="51.75" hidden="false" customHeight="true" outlineLevel="0" collapsed="false">
      <c r="A8" s="4" t="s">
        <v>126</v>
      </c>
      <c r="B8" s="4"/>
      <c r="C8" s="4"/>
    </row>
    <row r="9" customFormat="false" ht="15" hidden="false" customHeight="false" outlineLevel="0" collapsed="false">
      <c r="A9" s="34" t="s">
        <v>127</v>
      </c>
      <c r="B9" s="34" t="s">
        <v>128</v>
      </c>
      <c r="C9" s="34" t="s">
        <v>129</v>
      </c>
    </row>
    <row r="10" customFormat="false" ht="24" hidden="false" customHeight="true" outlineLevel="0" collapsed="false">
      <c r="A10" s="6" t="s">
        <v>130</v>
      </c>
      <c r="B10" s="7"/>
      <c r="C10" s="35"/>
    </row>
    <row r="11" customFormat="false" ht="24" hidden="false" customHeight="true" outlineLevel="0" collapsed="false">
      <c r="A11" s="6" t="s">
        <v>131</v>
      </c>
      <c r="B11" s="7"/>
      <c r="C11" s="35"/>
    </row>
    <row r="12" customFormat="false" ht="24" hidden="false" customHeight="true" outlineLevel="0" collapsed="false">
      <c r="A12" s="6" t="s">
        <v>132</v>
      </c>
      <c r="B12" s="7"/>
      <c r="C12" s="35"/>
    </row>
    <row r="13" customFormat="false" ht="24" hidden="false" customHeight="true" outlineLevel="0" collapsed="false">
      <c r="A13" s="6" t="s">
        <v>133</v>
      </c>
      <c r="B13" s="7"/>
      <c r="C13" s="35"/>
    </row>
    <row r="14" customFormat="false" ht="24" hidden="false" customHeight="true" outlineLevel="0" collapsed="false">
      <c r="A14" s="6" t="s">
        <v>134</v>
      </c>
      <c r="B14" s="7"/>
      <c r="C14" s="35"/>
    </row>
    <row r="15" customFormat="false" ht="24" hidden="false" customHeight="true" outlineLevel="0" collapsed="false">
      <c r="A15" s="6" t="s">
        <v>135</v>
      </c>
      <c r="B15" s="7"/>
      <c r="C15" s="35"/>
    </row>
    <row r="16" customFormat="false" ht="30" hidden="false" customHeight="true" outlineLevel="0" collapsed="false">
      <c r="A16" s="12" t="s">
        <v>136</v>
      </c>
      <c r="B16" s="12"/>
      <c r="C16" s="12"/>
    </row>
    <row r="18" customFormat="false" ht="21.75" hidden="false" customHeight="true" outlineLevel="0" collapsed="false">
      <c r="A18" s="32" t="s">
        <v>137</v>
      </c>
      <c r="B18" s="33" t="n">
        <f aca="false">ROUND(SUM(B24:B28)/10*20,0)</f>
        <v>0</v>
      </c>
      <c r="C18" s="32" t="s">
        <v>122</v>
      </c>
    </row>
    <row r="19" customFormat="false" ht="15" hidden="false" customHeight="false" outlineLevel="0" collapsed="false">
      <c r="A19" s="16" t="s">
        <v>123</v>
      </c>
    </row>
    <row r="20" customFormat="false" ht="64.5" hidden="false" customHeight="true" outlineLevel="0" collapsed="false">
      <c r="A20" s="4" t="s">
        <v>138</v>
      </c>
      <c r="B20" s="4"/>
      <c r="C20" s="4"/>
    </row>
    <row r="21" customFormat="false" ht="15" hidden="false" customHeight="false" outlineLevel="0" collapsed="false">
      <c r="A21" s="16" t="s">
        <v>125</v>
      </c>
    </row>
    <row r="22" customFormat="false" ht="51.75" hidden="false" customHeight="true" outlineLevel="0" collapsed="false">
      <c r="A22" s="4" t="s">
        <v>139</v>
      </c>
      <c r="B22" s="4"/>
      <c r="C22" s="4"/>
    </row>
    <row r="23" customFormat="false" ht="15" hidden="false" customHeight="false" outlineLevel="0" collapsed="false">
      <c r="A23" s="34" t="s">
        <v>127</v>
      </c>
      <c r="B23" s="34" t="s">
        <v>128</v>
      </c>
      <c r="C23" s="34" t="s">
        <v>129</v>
      </c>
    </row>
    <row r="24" customFormat="false" ht="24" hidden="false" customHeight="true" outlineLevel="0" collapsed="false">
      <c r="A24" s="6" t="s">
        <v>140</v>
      </c>
      <c r="B24" s="7"/>
      <c r="C24" s="35"/>
    </row>
    <row r="25" customFormat="false" ht="24" hidden="false" customHeight="true" outlineLevel="0" collapsed="false">
      <c r="A25" s="6" t="s">
        <v>141</v>
      </c>
      <c r="B25" s="7"/>
      <c r="C25" s="35"/>
    </row>
    <row r="26" customFormat="false" ht="24" hidden="false" customHeight="true" outlineLevel="0" collapsed="false">
      <c r="A26" s="6" t="s">
        <v>142</v>
      </c>
      <c r="B26" s="7"/>
      <c r="C26" s="35"/>
    </row>
    <row r="27" customFormat="false" ht="24" hidden="false" customHeight="true" outlineLevel="0" collapsed="false">
      <c r="A27" s="6" t="s">
        <v>143</v>
      </c>
      <c r="B27" s="7"/>
      <c r="C27" s="35"/>
    </row>
    <row r="28" customFormat="false" ht="24" hidden="false" customHeight="true" outlineLevel="0" collapsed="false">
      <c r="A28" s="6" t="s">
        <v>144</v>
      </c>
      <c r="B28" s="7"/>
      <c r="C28" s="35"/>
    </row>
    <row r="29" customFormat="false" ht="30" hidden="false" customHeight="true" outlineLevel="0" collapsed="false">
      <c r="A29" s="12" t="s">
        <v>145</v>
      </c>
      <c r="B29" s="12"/>
      <c r="C29" s="12"/>
    </row>
    <row r="31" customFormat="false" ht="21.75" hidden="false" customHeight="true" outlineLevel="0" collapsed="false">
      <c r="A31" s="32" t="s">
        <v>146</v>
      </c>
      <c r="B31" s="33" t="n">
        <f aca="false">ROUND(SUM(B37:B41)/10*20,0)</f>
        <v>0</v>
      </c>
      <c r="C31" s="32" t="s">
        <v>122</v>
      </c>
    </row>
    <row r="32" customFormat="false" ht="15" hidden="false" customHeight="false" outlineLevel="0" collapsed="false">
      <c r="A32" s="16" t="s">
        <v>123</v>
      </c>
    </row>
    <row r="33" customFormat="false" ht="64.5" hidden="false" customHeight="true" outlineLevel="0" collapsed="false">
      <c r="A33" s="4" t="s">
        <v>147</v>
      </c>
      <c r="B33" s="4"/>
      <c r="C33" s="4"/>
    </row>
    <row r="34" customFormat="false" ht="15" hidden="false" customHeight="false" outlineLevel="0" collapsed="false">
      <c r="A34" s="16" t="s">
        <v>125</v>
      </c>
    </row>
    <row r="35" customFormat="false" ht="51.75" hidden="false" customHeight="true" outlineLevel="0" collapsed="false">
      <c r="A35" s="4" t="s">
        <v>148</v>
      </c>
      <c r="B35" s="4"/>
      <c r="C35" s="4"/>
    </row>
    <row r="36" customFormat="false" ht="15" hidden="false" customHeight="false" outlineLevel="0" collapsed="false">
      <c r="A36" s="34" t="s">
        <v>127</v>
      </c>
      <c r="B36" s="34" t="s">
        <v>128</v>
      </c>
      <c r="C36" s="34" t="s">
        <v>129</v>
      </c>
    </row>
    <row r="37" customFormat="false" ht="24" hidden="false" customHeight="true" outlineLevel="0" collapsed="false">
      <c r="A37" s="6" t="s">
        <v>149</v>
      </c>
      <c r="B37" s="7"/>
      <c r="C37" s="35"/>
    </row>
    <row r="38" customFormat="false" ht="24" hidden="false" customHeight="true" outlineLevel="0" collapsed="false">
      <c r="A38" s="6" t="s">
        <v>150</v>
      </c>
      <c r="B38" s="7"/>
      <c r="C38" s="35"/>
    </row>
    <row r="39" customFormat="false" ht="24" hidden="false" customHeight="true" outlineLevel="0" collapsed="false">
      <c r="A39" s="6" t="s">
        <v>151</v>
      </c>
      <c r="B39" s="7"/>
      <c r="C39" s="35"/>
    </row>
    <row r="40" customFormat="false" ht="24" hidden="false" customHeight="true" outlineLevel="0" collapsed="false">
      <c r="A40" s="6" t="s">
        <v>152</v>
      </c>
      <c r="B40" s="7"/>
      <c r="C40" s="35"/>
    </row>
    <row r="41" customFormat="false" ht="24" hidden="false" customHeight="true" outlineLevel="0" collapsed="false">
      <c r="A41" s="6" t="s">
        <v>153</v>
      </c>
      <c r="B41" s="7"/>
      <c r="C41" s="35"/>
    </row>
    <row r="42" customFormat="false" ht="30" hidden="false" customHeight="true" outlineLevel="0" collapsed="false">
      <c r="A42" s="12" t="s">
        <v>145</v>
      </c>
      <c r="B42" s="12"/>
      <c r="C42" s="12"/>
    </row>
    <row r="44" customFormat="false" ht="21.75" hidden="false" customHeight="true" outlineLevel="0" collapsed="false">
      <c r="A44" s="32" t="s">
        <v>154</v>
      </c>
      <c r="B44" s="33" t="n">
        <f aca="false">ROUND(SUM(B50:B55)/12*20,0)</f>
        <v>0</v>
      </c>
      <c r="C44" s="32" t="s">
        <v>122</v>
      </c>
    </row>
    <row r="45" customFormat="false" ht="15" hidden="false" customHeight="false" outlineLevel="0" collapsed="false">
      <c r="A45" s="16" t="s">
        <v>123</v>
      </c>
    </row>
    <row r="46" customFormat="false" ht="64.5" hidden="false" customHeight="true" outlineLevel="0" collapsed="false">
      <c r="A46" s="4" t="s">
        <v>155</v>
      </c>
      <c r="B46" s="4"/>
      <c r="C46" s="4"/>
    </row>
    <row r="47" customFormat="false" ht="15" hidden="false" customHeight="false" outlineLevel="0" collapsed="false">
      <c r="A47" s="16" t="s">
        <v>125</v>
      </c>
    </row>
    <row r="48" customFormat="false" ht="51.75" hidden="false" customHeight="true" outlineLevel="0" collapsed="false">
      <c r="A48" s="4" t="s">
        <v>156</v>
      </c>
      <c r="B48" s="4"/>
      <c r="C48" s="4"/>
    </row>
    <row r="49" customFormat="false" ht="15" hidden="false" customHeight="false" outlineLevel="0" collapsed="false">
      <c r="A49" s="34" t="s">
        <v>127</v>
      </c>
      <c r="B49" s="34" t="s">
        <v>128</v>
      </c>
      <c r="C49" s="34" t="s">
        <v>129</v>
      </c>
    </row>
    <row r="50" customFormat="false" ht="24" hidden="false" customHeight="true" outlineLevel="0" collapsed="false">
      <c r="A50" s="6" t="s">
        <v>157</v>
      </c>
      <c r="B50" s="7"/>
      <c r="C50" s="35"/>
    </row>
    <row r="51" customFormat="false" ht="24" hidden="false" customHeight="true" outlineLevel="0" collapsed="false">
      <c r="A51" s="6" t="s">
        <v>158</v>
      </c>
      <c r="B51" s="7"/>
      <c r="C51" s="35"/>
    </row>
    <row r="52" customFormat="false" ht="24" hidden="false" customHeight="true" outlineLevel="0" collapsed="false">
      <c r="A52" s="6" t="s">
        <v>159</v>
      </c>
      <c r="B52" s="7"/>
      <c r="C52" s="35"/>
    </row>
    <row r="53" customFormat="false" ht="24" hidden="false" customHeight="true" outlineLevel="0" collapsed="false">
      <c r="A53" s="6" t="s">
        <v>160</v>
      </c>
      <c r="B53" s="7"/>
      <c r="C53" s="35"/>
    </row>
    <row r="54" customFormat="false" ht="24" hidden="false" customHeight="true" outlineLevel="0" collapsed="false">
      <c r="A54" s="6" t="s">
        <v>161</v>
      </c>
      <c r="B54" s="7"/>
      <c r="C54" s="35"/>
    </row>
    <row r="55" customFormat="false" ht="24" hidden="false" customHeight="true" outlineLevel="0" collapsed="false">
      <c r="A55" s="6" t="s">
        <v>162</v>
      </c>
      <c r="B55" s="7"/>
      <c r="C55" s="35"/>
    </row>
    <row r="56" customFormat="false" ht="30" hidden="false" customHeight="true" outlineLevel="0" collapsed="false">
      <c r="A56" s="12" t="s">
        <v>136</v>
      </c>
      <c r="B56" s="12"/>
      <c r="C56" s="12"/>
    </row>
    <row r="58" customFormat="false" ht="21.75" hidden="false" customHeight="true" outlineLevel="0" collapsed="false">
      <c r="A58" s="32" t="s">
        <v>163</v>
      </c>
      <c r="B58" s="33" t="n">
        <f aca="false">ROUND(SUM(B64:B69)/12*20,0)</f>
        <v>0</v>
      </c>
      <c r="C58" s="32" t="s">
        <v>122</v>
      </c>
    </row>
    <row r="59" customFormat="false" ht="15" hidden="false" customHeight="false" outlineLevel="0" collapsed="false">
      <c r="A59" s="16" t="s">
        <v>123</v>
      </c>
    </row>
    <row r="60" customFormat="false" ht="64.5" hidden="false" customHeight="true" outlineLevel="0" collapsed="false">
      <c r="A60" s="4" t="s">
        <v>164</v>
      </c>
      <c r="B60" s="4"/>
      <c r="C60" s="4"/>
    </row>
    <row r="61" customFormat="false" ht="15" hidden="false" customHeight="false" outlineLevel="0" collapsed="false">
      <c r="A61" s="16" t="s">
        <v>125</v>
      </c>
    </row>
    <row r="62" customFormat="false" ht="51.75" hidden="false" customHeight="true" outlineLevel="0" collapsed="false">
      <c r="A62" s="4" t="s">
        <v>165</v>
      </c>
      <c r="B62" s="4"/>
      <c r="C62" s="4"/>
    </row>
    <row r="63" customFormat="false" ht="15" hidden="false" customHeight="false" outlineLevel="0" collapsed="false">
      <c r="A63" s="34" t="s">
        <v>127</v>
      </c>
      <c r="B63" s="34" t="s">
        <v>128</v>
      </c>
      <c r="C63" s="34" t="s">
        <v>129</v>
      </c>
    </row>
    <row r="64" customFormat="false" ht="24" hidden="false" customHeight="true" outlineLevel="0" collapsed="false">
      <c r="A64" s="6" t="s">
        <v>166</v>
      </c>
      <c r="B64" s="7"/>
      <c r="C64" s="35"/>
    </row>
    <row r="65" customFormat="false" ht="24" hidden="false" customHeight="true" outlineLevel="0" collapsed="false">
      <c r="A65" s="6" t="s">
        <v>167</v>
      </c>
      <c r="B65" s="7"/>
      <c r="C65" s="35"/>
    </row>
    <row r="66" customFormat="false" ht="24" hidden="false" customHeight="true" outlineLevel="0" collapsed="false">
      <c r="A66" s="6" t="s">
        <v>168</v>
      </c>
      <c r="B66" s="7"/>
      <c r="C66" s="35"/>
    </row>
    <row r="67" customFormat="false" ht="24" hidden="false" customHeight="true" outlineLevel="0" collapsed="false">
      <c r="A67" s="6" t="s">
        <v>169</v>
      </c>
      <c r="B67" s="7"/>
      <c r="C67" s="35"/>
    </row>
    <row r="68" customFormat="false" ht="24" hidden="false" customHeight="true" outlineLevel="0" collapsed="false">
      <c r="A68" s="6" t="s">
        <v>170</v>
      </c>
      <c r="B68" s="7"/>
      <c r="C68" s="35"/>
    </row>
    <row r="69" customFormat="false" ht="24" hidden="false" customHeight="true" outlineLevel="0" collapsed="false">
      <c r="A69" s="6" t="s">
        <v>171</v>
      </c>
      <c r="B69" s="7"/>
      <c r="C69" s="35"/>
    </row>
    <row r="70" customFormat="false" ht="30" hidden="false" customHeight="true" outlineLevel="0" collapsed="false">
      <c r="A70" s="12" t="s">
        <v>136</v>
      </c>
      <c r="B70" s="12"/>
      <c r="C70" s="12"/>
    </row>
    <row r="72" customFormat="false" ht="21.75" hidden="false" customHeight="true" outlineLevel="0" collapsed="false">
      <c r="A72" s="32" t="s">
        <v>172</v>
      </c>
      <c r="B72" s="33" t="n">
        <f aca="false">ROUND(SUM(B78:B84)/14*20,0)</f>
        <v>0</v>
      </c>
      <c r="C72" s="32" t="s">
        <v>122</v>
      </c>
    </row>
    <row r="73" customFormat="false" ht="15" hidden="false" customHeight="false" outlineLevel="0" collapsed="false">
      <c r="A73" s="16" t="s">
        <v>123</v>
      </c>
    </row>
    <row r="74" customFormat="false" ht="51.75" hidden="false" customHeight="true" outlineLevel="0" collapsed="false">
      <c r="A74" s="4" t="s">
        <v>173</v>
      </c>
      <c r="B74" s="4"/>
      <c r="C74" s="4"/>
    </row>
    <row r="75" customFormat="false" ht="15" hidden="false" customHeight="false" outlineLevel="0" collapsed="false">
      <c r="A75" s="16" t="s">
        <v>125</v>
      </c>
    </row>
    <row r="76" customFormat="false" ht="51.75" hidden="false" customHeight="true" outlineLevel="0" collapsed="false">
      <c r="A76" s="4" t="s">
        <v>174</v>
      </c>
      <c r="B76" s="4"/>
      <c r="C76" s="4"/>
    </row>
    <row r="77" customFormat="false" ht="15" hidden="false" customHeight="false" outlineLevel="0" collapsed="false">
      <c r="A77" s="34" t="s">
        <v>127</v>
      </c>
      <c r="B77" s="34" t="s">
        <v>128</v>
      </c>
      <c r="C77" s="34" t="s">
        <v>129</v>
      </c>
    </row>
    <row r="78" customFormat="false" ht="24" hidden="false" customHeight="true" outlineLevel="0" collapsed="false">
      <c r="A78" s="6" t="s">
        <v>175</v>
      </c>
      <c r="B78" s="7"/>
      <c r="C78" s="35"/>
    </row>
    <row r="79" customFormat="false" ht="24" hidden="false" customHeight="true" outlineLevel="0" collapsed="false">
      <c r="A79" s="6" t="s">
        <v>176</v>
      </c>
      <c r="B79" s="7"/>
      <c r="C79" s="35"/>
    </row>
    <row r="80" customFormat="false" ht="24" hidden="false" customHeight="true" outlineLevel="0" collapsed="false">
      <c r="A80" s="6" t="s">
        <v>177</v>
      </c>
      <c r="B80" s="7"/>
      <c r="C80" s="35"/>
    </row>
    <row r="81" customFormat="false" ht="24" hidden="false" customHeight="true" outlineLevel="0" collapsed="false">
      <c r="A81" s="6" t="s">
        <v>178</v>
      </c>
      <c r="B81" s="7"/>
      <c r="C81" s="35"/>
    </row>
    <row r="82" customFormat="false" ht="24" hidden="false" customHeight="true" outlineLevel="0" collapsed="false">
      <c r="A82" s="6" t="s">
        <v>179</v>
      </c>
      <c r="B82" s="7"/>
      <c r="C82" s="35"/>
    </row>
    <row r="83" customFormat="false" ht="24" hidden="false" customHeight="true" outlineLevel="0" collapsed="false">
      <c r="A83" s="6" t="s">
        <v>180</v>
      </c>
      <c r="B83" s="7"/>
      <c r="C83" s="35"/>
    </row>
    <row r="84" customFormat="false" ht="24" hidden="false" customHeight="true" outlineLevel="0" collapsed="false">
      <c r="A84" s="6" t="s">
        <v>181</v>
      </c>
      <c r="B84" s="7"/>
      <c r="C84" s="35"/>
    </row>
    <row r="85" customFormat="false" ht="30" hidden="false" customHeight="true" outlineLevel="0" collapsed="false">
      <c r="A85" s="12" t="s">
        <v>182</v>
      </c>
      <c r="B85" s="12"/>
      <c r="C85" s="12"/>
    </row>
  </sheetData>
  <mergeCells count="18">
    <mergeCell ref="A6:C6"/>
    <mergeCell ref="A8:C8"/>
    <mergeCell ref="A16:C16"/>
    <mergeCell ref="A20:C20"/>
    <mergeCell ref="A22:C22"/>
    <mergeCell ref="A29:C29"/>
    <mergeCell ref="A33:C33"/>
    <mergeCell ref="A35:C35"/>
    <mergeCell ref="A42:C42"/>
    <mergeCell ref="A46:C46"/>
    <mergeCell ref="A48:C48"/>
    <mergeCell ref="A56:C56"/>
    <mergeCell ref="A60:C60"/>
    <mergeCell ref="A62:C62"/>
    <mergeCell ref="A70:C70"/>
    <mergeCell ref="A74:C74"/>
    <mergeCell ref="A76:C76"/>
    <mergeCell ref="A85:C85"/>
  </mergeCells>
  <dataValidations count="1">
    <dataValidation allowBlank="true" error="Enter 0 (clean), 1 (partial), or 2 (severe)." errorStyle="stop" errorTitle="Observed rating" operator="between" showDropDown="false" showErrorMessage="true" showInputMessage="false" sqref="B10:B15 B24:B28 B37:B41 B50:B55 B64:B69 B78:B84" type="whole">
      <formula1>0</formula1>
      <formula2>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2" min="2" style="0" width="54"/>
    <col collapsed="false" customWidth="true" hidden="false" outlineLevel="0" max="3" min="3" style="0" width="11"/>
    <col collapsed="false" customWidth="true" hidden="false" outlineLevel="0" max="4" min="4" style="0" width="19"/>
    <col collapsed="false" customWidth="true" hidden="false" outlineLevel="0" max="5" min="5" style="0" width="26"/>
    <col collapsed="false" customWidth="true" hidden="false" outlineLevel="0" max="9" min="6" style="0" width="15"/>
    <col collapsed="false" customWidth="true" hidden="false" outlineLevel="0" max="10" min="10" style="0" width="34"/>
  </cols>
  <sheetData>
    <row r="1" customFormat="false" ht="19.7" hidden="false" customHeight="false" outlineLevel="0" collapsed="false">
      <c r="A1" s="1" t="s">
        <v>183</v>
      </c>
    </row>
    <row r="2" customFormat="false" ht="15" hidden="false" customHeight="false" outlineLevel="0" collapsed="false">
      <c r="A2" s="2" t="s">
        <v>184</v>
      </c>
    </row>
    <row r="4" customFormat="false" ht="15" hidden="false" customHeight="false" outlineLevel="0" collapsed="false">
      <c r="A4" s="16" t="s">
        <v>79</v>
      </c>
      <c r="B4" s="36" t="s">
        <v>185</v>
      </c>
    </row>
    <row r="5" customFormat="false" ht="15" hidden="false" customHeight="false" outlineLevel="0" collapsed="false">
      <c r="A5" s="16" t="s">
        <v>80</v>
      </c>
      <c r="B5" s="36" t="s">
        <v>186</v>
      </c>
    </row>
    <row r="6" customFormat="false" ht="15" hidden="false" customHeight="false" outlineLevel="0" collapsed="false">
      <c r="A6" s="16" t="s">
        <v>81</v>
      </c>
      <c r="B6" s="36" t="s">
        <v>187</v>
      </c>
    </row>
    <row r="7" customFormat="false" ht="15" hidden="false" customHeight="false" outlineLevel="0" collapsed="false">
      <c r="A7" s="16" t="s">
        <v>82</v>
      </c>
      <c r="B7" s="36" t="s">
        <v>188</v>
      </c>
    </row>
    <row r="9" customFormat="false" ht="33.75" hidden="false" customHeight="true" outlineLevel="0" collapsed="false">
      <c r="A9" s="9" t="s">
        <v>45</v>
      </c>
      <c r="B9" s="9" t="s">
        <v>83</v>
      </c>
      <c r="C9" s="9" t="s">
        <v>84</v>
      </c>
      <c r="D9" s="9" t="s">
        <v>85</v>
      </c>
      <c r="E9" s="9" t="s">
        <v>189</v>
      </c>
      <c r="F9" s="9" t="s">
        <v>87</v>
      </c>
      <c r="G9" s="9" t="s">
        <v>88</v>
      </c>
      <c r="H9" s="9" t="s">
        <v>89</v>
      </c>
      <c r="I9" s="9" t="s">
        <v>90</v>
      </c>
      <c r="J9" s="9" t="s">
        <v>91</v>
      </c>
    </row>
    <row r="10" customFormat="false" ht="78" hidden="false" customHeight="true" outlineLevel="0" collapsed="false">
      <c r="A10" s="5" t="s">
        <v>92</v>
      </c>
      <c r="B10" s="6" t="s">
        <v>93</v>
      </c>
      <c r="C10" s="18" t="n">
        <v>13</v>
      </c>
      <c r="D10" s="11" t="str">
        <f aca="false">IF(C10="","",IF(C10&lt;=4,"Low",IF(C10&lt;=8,"Moderate",IF(C10&lt;=12,"High",IF(C10&lt;=16,"Critical","Migration-blocking")))))</f>
        <v>Critical</v>
      </c>
      <c r="E10" s="37" t="s">
        <v>190</v>
      </c>
      <c r="F10" s="20" t="n">
        <v>0.3</v>
      </c>
      <c r="G10" s="20" t="n">
        <v>0.5</v>
      </c>
      <c r="H10" s="21" t="n">
        <f aca="false">IF(C10="","",C10/20*F10)</f>
        <v>0.195</v>
      </c>
      <c r="I10" s="21" t="n">
        <f aca="false">IF(C10="","",C10/20*G10)</f>
        <v>0.325</v>
      </c>
      <c r="J10" s="6"/>
    </row>
    <row r="11" customFormat="false" ht="78" hidden="false" customHeight="true" outlineLevel="0" collapsed="false">
      <c r="A11" s="5" t="s">
        <v>94</v>
      </c>
      <c r="B11" s="6" t="s">
        <v>95</v>
      </c>
      <c r="C11" s="18" t="n">
        <v>9</v>
      </c>
      <c r="D11" s="11" t="str">
        <f aca="false">IF(C11="","",IF(C11&lt;=4,"Low",IF(C11&lt;=8,"Moderate",IF(C11&lt;=12,"High",IF(C11&lt;=16,"Critical","Migration-blocking")))))</f>
        <v>High</v>
      </c>
      <c r="E11" s="37" t="s">
        <v>191</v>
      </c>
      <c r="F11" s="20" t="n">
        <v>0.2</v>
      </c>
      <c r="G11" s="20" t="n">
        <v>0.4</v>
      </c>
      <c r="H11" s="21" t="n">
        <f aca="false">IF(C11="","",C11/20*F11)</f>
        <v>0.09</v>
      </c>
      <c r="I11" s="21" t="n">
        <f aca="false">IF(C11="","",C11/20*G11)</f>
        <v>0.18</v>
      </c>
      <c r="J11" s="6"/>
    </row>
    <row r="12" customFormat="false" ht="78" hidden="false" customHeight="true" outlineLevel="0" collapsed="false">
      <c r="A12" s="5" t="s">
        <v>96</v>
      </c>
      <c r="B12" s="6" t="s">
        <v>97</v>
      </c>
      <c r="C12" s="18" t="n">
        <v>8</v>
      </c>
      <c r="D12" s="11" t="str">
        <f aca="false">IF(C12="","",IF(C12&lt;=4,"Low",IF(C12&lt;=8,"Moderate",IF(C12&lt;=12,"High",IF(C12&lt;=16,"Critical","Migration-blocking")))))</f>
        <v>Moderate</v>
      </c>
      <c r="E12" s="37" t="s">
        <v>192</v>
      </c>
      <c r="F12" s="20" t="n">
        <v>0.1</v>
      </c>
      <c r="G12" s="20" t="n">
        <v>0.2</v>
      </c>
      <c r="H12" s="21" t="n">
        <f aca="false">IF(C12="","",C12/20*F12)</f>
        <v>0.04</v>
      </c>
      <c r="I12" s="21" t="n">
        <f aca="false">IF(C12="","",C12/20*G12)</f>
        <v>0.08</v>
      </c>
      <c r="J12" s="6"/>
    </row>
    <row r="13" customFormat="false" ht="78" hidden="false" customHeight="true" outlineLevel="0" collapsed="false">
      <c r="A13" s="5" t="s">
        <v>98</v>
      </c>
      <c r="B13" s="6" t="s">
        <v>99</v>
      </c>
      <c r="C13" s="18" t="n">
        <v>14</v>
      </c>
      <c r="D13" s="11" t="str">
        <f aca="false">IF(C13="","",IF(C13&lt;=4,"Low",IF(C13&lt;=8,"Moderate",IF(C13&lt;=12,"High",IF(C13&lt;=16,"Critical","Migration-blocking")))))</f>
        <v>Critical</v>
      </c>
      <c r="E13" s="37" t="s">
        <v>193</v>
      </c>
      <c r="F13" s="20" t="n">
        <v>0.15</v>
      </c>
      <c r="G13" s="20" t="n">
        <v>0.25</v>
      </c>
      <c r="H13" s="21" t="n">
        <f aca="false">IF(C13="","",C13/20*F13)</f>
        <v>0.105</v>
      </c>
      <c r="I13" s="21" t="n">
        <f aca="false">IF(C13="","",C13/20*G13)</f>
        <v>0.175</v>
      </c>
      <c r="J13" s="6"/>
    </row>
    <row r="14" customFormat="false" ht="78" hidden="false" customHeight="true" outlineLevel="0" collapsed="false">
      <c r="A14" s="5" t="s">
        <v>100</v>
      </c>
      <c r="B14" s="6" t="s">
        <v>101</v>
      </c>
      <c r="C14" s="18" t="n">
        <v>15</v>
      </c>
      <c r="D14" s="11" t="str">
        <f aca="false">IF(C14="","",IF(C14&lt;=4,"Low",IF(C14&lt;=8,"Moderate",IF(C14&lt;=12,"High",IF(C14&lt;=16,"Critical","Migration-blocking")))))</f>
        <v>Critical</v>
      </c>
      <c r="E14" s="37" t="s">
        <v>194</v>
      </c>
      <c r="F14" s="20" t="n">
        <v>0.4</v>
      </c>
      <c r="G14" s="20" t="n">
        <v>0.8</v>
      </c>
      <c r="H14" s="21" t="n">
        <f aca="false">IF(C14="","",C14/20*F14)</f>
        <v>0.3</v>
      </c>
      <c r="I14" s="21" t="n">
        <f aca="false">IF(C14="","",C14/20*G14)</f>
        <v>0.6</v>
      </c>
      <c r="J14" s="6"/>
    </row>
    <row r="15" customFormat="false" ht="64.5" hidden="false" customHeight="true" outlineLevel="0" collapsed="false">
      <c r="A15" s="5" t="s">
        <v>102</v>
      </c>
      <c r="B15" s="6" t="s">
        <v>103</v>
      </c>
      <c r="C15" s="18" t="n">
        <v>11</v>
      </c>
      <c r="D15" s="11" t="str">
        <f aca="false">IF(C15="","",IF(C15&lt;=4,"Low",IF(C15&lt;=8,"Moderate",IF(C15&lt;=12,"High",IF(C15&lt;=16,"Critical","Migration-blocking")))))</f>
        <v>High</v>
      </c>
      <c r="E15" s="37" t="s">
        <v>195</v>
      </c>
      <c r="F15" s="20" t="n">
        <v>0.2</v>
      </c>
      <c r="G15" s="20" t="n">
        <v>0.3</v>
      </c>
      <c r="H15" s="21" t="n">
        <f aca="false">IF(C15="","",C15/20*F15)</f>
        <v>0.11</v>
      </c>
      <c r="I15" s="21" t="n">
        <f aca="false">IF(C15="","",C15/20*G15)</f>
        <v>0.165</v>
      </c>
      <c r="J15" s="6"/>
    </row>
    <row r="16" customFormat="false" ht="15" hidden="false" customHeight="false" outlineLevel="0" collapsed="false">
      <c r="A16" s="22" t="s">
        <v>104</v>
      </c>
      <c r="B16" s="23" t="s">
        <v>105</v>
      </c>
      <c r="C16" s="24" t="n">
        <f aca="false">SUM(C10:C15)</f>
        <v>70</v>
      </c>
      <c r="D16" s="25"/>
      <c r="E16" s="25"/>
      <c r="F16" s="25"/>
      <c r="G16" s="25"/>
      <c r="H16" s="26" t="n">
        <f aca="false">SUM(H10:H15)</f>
        <v>0.84</v>
      </c>
      <c r="I16" s="26" t="n">
        <f aca="false">SUM(I10:I15)</f>
        <v>1.525</v>
      </c>
      <c r="J16" s="25"/>
    </row>
    <row r="18" customFormat="false" ht="15" hidden="false" customHeight="false" outlineLevel="0" collapsed="false">
      <c r="A18" s="3" t="s">
        <v>106</v>
      </c>
    </row>
    <row r="19" customFormat="false" ht="15" hidden="false" customHeight="true" outlineLevel="0" collapsed="false">
      <c r="A19" s="27" t="s">
        <v>107</v>
      </c>
      <c r="B19" s="28" t="n">
        <f aca="false">C16</f>
        <v>70</v>
      </c>
      <c r="C19" s="12" t="s">
        <v>108</v>
      </c>
      <c r="D19" s="12"/>
      <c r="E19" s="12"/>
    </row>
    <row r="20" customFormat="false" ht="23.85" hidden="false" customHeight="true" outlineLevel="0" collapsed="false">
      <c r="A20" s="27" t="s">
        <v>25</v>
      </c>
      <c r="B20" s="29" t="str">
        <f aca="false">IF(COUNT(C10:C15)=0,"Not scored yet",IF(B19&lt;=24,"Low",IF(B19&lt;=48,"Moderate",IF(B19&lt;=72,"High",IF(B19&lt;=96,"Critical","Migration-blocking")))))</f>
        <v>High</v>
      </c>
      <c r="C20" s="12" t="s">
        <v>109</v>
      </c>
      <c r="D20" s="12"/>
      <c r="E20" s="12"/>
    </row>
    <row r="21" customFormat="false" ht="15" hidden="false" customHeight="true" outlineLevel="0" collapsed="false">
      <c r="A21" s="27" t="s">
        <v>110</v>
      </c>
      <c r="B21" s="30" t="n">
        <f aca="false">H16</f>
        <v>0.84</v>
      </c>
      <c r="C21" s="12" t="s">
        <v>111</v>
      </c>
      <c r="D21" s="12"/>
      <c r="E21" s="12"/>
    </row>
    <row r="22" customFormat="false" ht="23.85" hidden="false" customHeight="true" outlineLevel="0" collapsed="false">
      <c r="A22" s="27" t="s">
        <v>112</v>
      </c>
      <c r="B22" s="30" t="n">
        <f aca="false">I16</f>
        <v>1.525</v>
      </c>
      <c r="C22" s="12" t="s">
        <v>113</v>
      </c>
      <c r="D22" s="12"/>
      <c r="E22" s="12"/>
    </row>
    <row r="23" customFormat="false" ht="15" hidden="false" customHeight="true" outlineLevel="0" collapsed="false">
      <c r="A23" s="27" t="s">
        <v>114</v>
      </c>
      <c r="B23" s="31" t="n">
        <f aca="false">1+B21</f>
        <v>1.84</v>
      </c>
      <c r="C23" s="31" t="n">
        <f aca="false">1+B22</f>
        <v>2.525</v>
      </c>
      <c r="D23" s="12" t="s">
        <v>115</v>
      </c>
      <c r="E23" s="12"/>
      <c r="F23" s="12"/>
    </row>
    <row r="25" customFormat="false" ht="39" hidden="false" customHeight="true" outlineLevel="0" collapsed="false">
      <c r="A25" s="12" t="s">
        <v>116</v>
      </c>
      <c r="B25" s="12"/>
      <c r="C25" s="12"/>
      <c r="D25" s="12"/>
      <c r="E25" s="12"/>
      <c r="F25" s="12"/>
      <c r="G25" s="12"/>
      <c r="H25" s="12"/>
      <c r="I25" s="12"/>
      <c r="J25" s="12"/>
    </row>
  </sheetData>
  <mergeCells count="6">
    <mergeCell ref="C19:E19"/>
    <mergeCell ref="C20:E20"/>
    <mergeCell ref="C21:E21"/>
    <mergeCell ref="C22:E22"/>
    <mergeCell ref="D23:F23"/>
    <mergeCell ref="A25:J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LibreOffice/26.2.2.2$MacOSX_AARCH64 LibreOffice_project/1f77d10d6938fd34972958f64b2bcfa54f8b1ba5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2026-08-16T20:41:47Z</dcterms:created>
  <dc:creator>Command Center</dc:creator>
  <dc:description>Six-domain Sitecore XP technical debt scorecard: 120 points, five readiness bands, and additive per-domain migration cost multipliers.</dc:description>
  <dc:language>en-US</dc:language>
  <cp:lastModifiedBy/>
  <dcterms:modified xsi:type="dcterms:W3CDTF">2026-08-16T20:41:47Z</dcterms:modified>
  <cp:revision>0</cp:revision>
  <dc:subject/>
  <dc:title>Sitecore XP Technical Debt Scorecard</dc:title>
</cp:coreProperties>
</file>

<file path=docProps/custom.xml><?xml version="1.0" encoding="utf-8"?>
<Properties xmlns="http://schemas.openxmlformats.org/officeDocument/2006/custom-properties" xmlns:vt="http://schemas.openxmlformats.org/officeDocument/2006/docPropsVTypes"/>
</file>